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OneDrive\Plocha\"/>
    </mc:Choice>
  </mc:AlternateContent>
  <xr:revisionPtr revIDLastSave="0" documentId="8_{D9A2B158-D2C4-4C87-860A-24F9336F6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13" i="1" l="1"/>
  <c r="F31" i="1"/>
  <c r="C22" i="1"/>
  <c r="D22" i="1"/>
  <c r="E22" i="1"/>
  <c r="F21" i="1"/>
  <c r="C36" i="1"/>
  <c r="C13" i="1"/>
  <c r="E32" i="1"/>
  <c r="C32" i="1" l="1"/>
  <c r="C33" i="1" s="1"/>
  <c r="F6" i="1" l="1"/>
  <c r="F20" i="1"/>
  <c r="F27" i="1"/>
  <c r="F29" i="1"/>
  <c r="F30" i="1"/>
  <c r="F28" i="1"/>
  <c r="D32" i="1" l="1"/>
  <c r="F18" i="1"/>
  <c r="F9" i="1"/>
  <c r="E33" i="1" l="1"/>
  <c r="D33" i="1"/>
  <c r="D13" i="1" s="1"/>
  <c r="D36" i="1" s="1"/>
  <c r="F17" i="1"/>
  <c r="E36" i="1" l="1"/>
  <c r="F8" i="1"/>
  <c r="F7" i="1"/>
  <c r="F25" i="1" l="1"/>
  <c r="F26" i="1"/>
  <c r="F10" i="1"/>
  <c r="F11" i="1"/>
  <c r="F12" i="1"/>
  <c r="F19" i="1"/>
  <c r="F22" i="1" s="1"/>
  <c r="F32" i="1" l="1"/>
  <c r="F13" i="1"/>
  <c r="F33" i="1" l="1"/>
</calcChain>
</file>

<file path=xl/sharedStrings.xml><?xml version="1.0" encoding="utf-8"?>
<sst xmlns="http://schemas.openxmlformats.org/spreadsheetml/2006/main" count="34" uniqueCount="32">
  <si>
    <t>CELKEM</t>
  </si>
  <si>
    <t>Zapojení zůst. z předchozích let</t>
  </si>
  <si>
    <t xml:space="preserve">CELKEM </t>
  </si>
  <si>
    <t>VÝDAJE CELKEM</t>
  </si>
  <si>
    <t xml:space="preserve">PŘÍJMY </t>
  </si>
  <si>
    <t>INV příspěvky obcí</t>
  </si>
  <si>
    <t>NINV příspěvky obcí</t>
  </si>
  <si>
    <t xml:space="preserve">VÝDAJE       </t>
  </si>
  <si>
    <t>Dotace od ZK</t>
  </si>
  <si>
    <t>Dotace od SFDI ČR</t>
  </si>
  <si>
    <t>NINV příspěvek ORP Vsetín</t>
  </si>
  <si>
    <t>NINV</t>
  </si>
  <si>
    <t>pojištění zákonné,  na VVS, CBVV</t>
  </si>
  <si>
    <t>Nákup služeb</t>
  </si>
  <si>
    <t>Realizace projektů z FMP - RBK</t>
  </si>
  <si>
    <t>Splátky úroků z úvěrů</t>
  </si>
  <si>
    <t>Splátka jistiny z úvěrů</t>
  </si>
  <si>
    <t>provoz SOH vč. mezd</t>
  </si>
  <si>
    <t>MASH Finanční příspěvky</t>
  </si>
  <si>
    <t>Dotace RBK</t>
  </si>
  <si>
    <t>STŘEDNĚDOBÝ ROZPOČTOVÝ VÝHLED SOH NA OBDOBÍ : 2026 - 2027</t>
  </si>
  <si>
    <t>Další  příjmy</t>
  </si>
  <si>
    <t>Zhotovení dalších stupňů PD na III. etapu cykl.</t>
  </si>
  <si>
    <t>INV příspěvek na Domov pro seniory</t>
  </si>
  <si>
    <t>NINV přísp. na provoz Domova pro seniory v HL</t>
  </si>
  <si>
    <t>Stavba III.etapy cyklostezek na Hornolidečsku</t>
  </si>
  <si>
    <t>INV</t>
  </si>
  <si>
    <t>zůstatek na účtu SOH k 31.12.2024</t>
  </si>
  <si>
    <t>NÁVRH</t>
  </si>
  <si>
    <t>Vyvěšeno dne:</t>
  </si>
  <si>
    <t>Sejmuto dne:</t>
  </si>
  <si>
    <t>Provedl: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</si>
</sst>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3" xfId="0" applyNumberFormat="1" applyBorder="1"/>
    <xf numFmtId="0" fontId="4" fillId="0" borderId="0" xfId="0" applyFont="1"/>
    <xf numFmtId="164" fontId="3" fillId="0" borderId="1" xfId="0" applyNumberFormat="1" applyFont="1" applyBorder="1"/>
    <xf numFmtId="164" fontId="2" fillId="0" borderId="0" xfId="0" applyNumberFormat="1" applyFont="1"/>
    <xf numFmtId="0" fontId="0" fillId="0" borderId="3" xfId="0" applyBorder="1" applyAlignment="1">
      <alignment wrapText="1"/>
    </xf>
    <xf numFmtId="0" fontId="0" fillId="2" borderId="1" xfId="0" applyFill="1" applyBorder="1"/>
    <xf numFmtId="164" fontId="1" fillId="2" borderId="1" xfId="0" applyNumberFormat="1" applyFont="1" applyFill="1" applyBorder="1"/>
    <xf numFmtId="0" fontId="0" fillId="2" borderId="1" xfId="0" applyFill="1" applyBorder="1" applyAlignment="1">
      <alignment wrapText="1"/>
    </xf>
    <xf numFmtId="0" fontId="6" fillId="0" borderId="0" xfId="0" applyFont="1"/>
    <xf numFmtId="164" fontId="6" fillId="0" borderId="0" xfId="0" applyNumberFormat="1" applyFont="1"/>
    <xf numFmtId="0" fontId="2" fillId="0" borderId="3" xfId="0" applyFont="1" applyBorder="1" applyAlignment="1">
      <alignment wrapText="1"/>
    </xf>
    <xf numFmtId="164" fontId="2" fillId="0" borderId="3" xfId="0" applyNumberFormat="1" applyFont="1" applyBorder="1"/>
    <xf numFmtId="0" fontId="0" fillId="0" borderId="3" xfId="0" applyBorder="1"/>
    <xf numFmtId="164" fontId="3" fillId="2" borderId="1" xfId="0" applyNumberFormat="1" applyFont="1" applyFill="1" applyBorder="1"/>
    <xf numFmtId="0" fontId="3" fillId="0" borderId="2" xfId="0" applyFont="1" applyBorder="1"/>
    <xf numFmtId="164" fontId="2" fillId="0" borderId="2" xfId="0" applyNumberFormat="1" applyFont="1" applyBorder="1"/>
    <xf numFmtId="0" fontId="5" fillId="0" borderId="3" xfId="0" applyFont="1" applyBorder="1"/>
    <xf numFmtId="164" fontId="5" fillId="0" borderId="3" xfId="0" applyNumberFormat="1" applyFont="1" applyBorder="1"/>
    <xf numFmtId="0" fontId="7" fillId="0" borderId="0" xfId="0" applyFont="1"/>
    <xf numFmtId="0" fontId="2" fillId="0" borderId="1" xfId="0" applyFont="1" applyBorder="1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  <xf numFmtId="164" fontId="3" fillId="0" borderId="3" xfId="0" applyNumberFormat="1" applyFont="1" applyBorder="1"/>
    <xf numFmtId="0" fontId="0" fillId="0" borderId="0" xfId="0" applyAlignment="1">
      <alignment horizontal="center"/>
    </xf>
    <xf numFmtId="44" fontId="0" fillId="0" borderId="1" xfId="0" applyNumberFormat="1" applyBorder="1"/>
    <xf numFmtId="8" fontId="8" fillId="0" borderId="0" xfId="0" applyNumberFormat="1" applyFont="1"/>
    <xf numFmtId="0" fontId="0" fillId="3" borderId="1" xfId="0" applyFill="1" applyBorder="1" applyAlignment="1">
      <alignment wrapText="1"/>
    </xf>
    <xf numFmtId="164" fontId="3" fillId="3" borderId="1" xfId="0" applyNumberFormat="1" applyFont="1" applyFill="1" applyBorder="1"/>
    <xf numFmtId="8" fontId="0" fillId="0" borderId="1" xfId="0" applyNumberFormat="1" applyBorder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4" xfId="0" applyBorder="1"/>
    <xf numFmtId="164" fontId="0" fillId="0" borderId="4" xfId="0" applyNumberForma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3" fillId="3" borderId="0" xfId="0" applyNumberFormat="1" applyFont="1" applyFill="1"/>
    <xf numFmtId="164" fontId="0" fillId="0" borderId="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workbookViewId="0">
      <selection activeCell="H34" sqref="H34"/>
    </sheetView>
  </sheetViews>
  <sheetFormatPr defaultRowHeight="15" x14ac:dyDescent="0.25"/>
  <cols>
    <col min="1" max="1" width="6.7109375" customWidth="1"/>
    <col min="2" max="2" width="40" customWidth="1"/>
    <col min="3" max="3" width="17.5703125" bestFit="1" customWidth="1"/>
    <col min="4" max="4" width="16.5703125" bestFit="1" customWidth="1"/>
    <col min="5" max="5" width="16.42578125" bestFit="1" customWidth="1"/>
    <col min="6" max="6" width="17.5703125" bestFit="1" customWidth="1"/>
    <col min="8" max="8" width="16.140625" bestFit="1" customWidth="1"/>
  </cols>
  <sheetData>
    <row r="1" spans="2:11" ht="18.75" x14ac:dyDescent="0.3">
      <c r="B1" s="7" t="s">
        <v>20</v>
      </c>
    </row>
    <row r="2" spans="2:11" ht="18.75" x14ac:dyDescent="0.3">
      <c r="B2" s="24" t="s">
        <v>28</v>
      </c>
    </row>
    <row r="3" spans="2:11" ht="18.75" x14ac:dyDescent="0.3">
      <c r="B3" s="24"/>
    </row>
    <row r="4" spans="2:11" x14ac:dyDescent="0.25">
      <c r="B4" s="2" t="s">
        <v>4</v>
      </c>
    </row>
    <row r="5" spans="2:11" x14ac:dyDescent="0.25">
      <c r="B5" s="3"/>
      <c r="C5" s="25">
        <v>2025</v>
      </c>
      <c r="D5" s="25">
        <v>2026</v>
      </c>
      <c r="E5" s="25">
        <v>2027</v>
      </c>
      <c r="F5" s="41" t="s">
        <v>0</v>
      </c>
    </row>
    <row r="6" spans="2:11" ht="19.899999999999999" customHeight="1" x14ac:dyDescent="0.25">
      <c r="B6" s="11" t="s">
        <v>19</v>
      </c>
      <c r="C6" s="12">
        <v>0</v>
      </c>
      <c r="D6" s="12">
        <v>0</v>
      </c>
      <c r="E6" s="12">
        <v>0</v>
      </c>
      <c r="F6" s="12">
        <f>E6+D6+C6</f>
        <v>0</v>
      </c>
    </row>
    <row r="7" spans="2:11" ht="18" customHeight="1" x14ac:dyDescent="0.25">
      <c r="B7" s="13" t="s">
        <v>8</v>
      </c>
      <c r="C7" s="12">
        <v>0</v>
      </c>
      <c r="D7" s="12">
        <v>0</v>
      </c>
      <c r="E7" s="12">
        <v>0</v>
      </c>
      <c r="F7" s="12">
        <f t="shared" ref="F7:F13" si="0">E7+D7+C7</f>
        <v>0</v>
      </c>
      <c r="G7" s="26"/>
      <c r="H7" s="26"/>
      <c r="I7" s="26"/>
      <c r="J7" s="26"/>
      <c r="K7" s="26"/>
    </row>
    <row r="8" spans="2:11" ht="18" customHeight="1" x14ac:dyDescent="0.25">
      <c r="B8" s="13" t="s">
        <v>9</v>
      </c>
      <c r="C8" s="12">
        <v>0</v>
      </c>
      <c r="D8" s="12">
        <v>0</v>
      </c>
      <c r="E8" s="12">
        <v>0</v>
      </c>
      <c r="F8" s="12">
        <f t="shared" si="0"/>
        <v>0</v>
      </c>
      <c r="G8" s="26"/>
      <c r="H8" s="26"/>
      <c r="I8" s="26"/>
      <c r="J8" s="26"/>
      <c r="K8" s="26"/>
    </row>
    <row r="9" spans="2:11" ht="18" customHeight="1" x14ac:dyDescent="0.25">
      <c r="B9" s="33" t="s">
        <v>21</v>
      </c>
      <c r="C9" s="34">
        <v>1000</v>
      </c>
      <c r="D9" s="34">
        <v>1000</v>
      </c>
      <c r="E9" s="34">
        <v>1000</v>
      </c>
      <c r="F9" s="12">
        <f t="shared" si="0"/>
        <v>3000</v>
      </c>
      <c r="G9" s="26"/>
      <c r="H9" s="26"/>
      <c r="I9" s="26"/>
      <c r="J9" s="26"/>
      <c r="K9" s="26"/>
    </row>
    <row r="10" spans="2:11" ht="21.6" customHeight="1" x14ac:dyDescent="0.25">
      <c r="B10" s="5" t="s">
        <v>6</v>
      </c>
      <c r="C10" s="4">
        <v>3286000</v>
      </c>
      <c r="D10" s="4">
        <v>3300000</v>
      </c>
      <c r="E10" s="4">
        <v>3300000</v>
      </c>
      <c r="F10" s="19">
        <f t="shared" si="0"/>
        <v>9886000</v>
      </c>
      <c r="G10" s="26"/>
      <c r="H10" s="26"/>
      <c r="I10" s="26"/>
      <c r="J10" s="26"/>
      <c r="K10" s="26"/>
    </row>
    <row r="11" spans="2:11" ht="20.45" customHeight="1" x14ac:dyDescent="0.25">
      <c r="B11" s="5" t="s">
        <v>5</v>
      </c>
      <c r="C11" s="4">
        <v>9927000</v>
      </c>
      <c r="D11" s="4">
        <v>3000000</v>
      </c>
      <c r="E11" s="4">
        <v>3000000</v>
      </c>
      <c r="F11" s="19">
        <f t="shared" si="0"/>
        <v>15927000</v>
      </c>
      <c r="G11" s="26"/>
      <c r="H11" s="26"/>
      <c r="I11" s="26"/>
      <c r="J11" s="26"/>
      <c r="K11" s="26"/>
    </row>
    <row r="12" spans="2:11" ht="20.45" customHeight="1" x14ac:dyDescent="0.25">
      <c r="B12" s="5" t="s">
        <v>1</v>
      </c>
      <c r="C12" s="8">
        <v>1261000</v>
      </c>
      <c r="D12" s="8">
        <v>0</v>
      </c>
      <c r="E12" s="8">
        <v>0</v>
      </c>
      <c r="F12" s="19">
        <f t="shared" si="0"/>
        <v>1261000</v>
      </c>
      <c r="G12" s="28"/>
      <c r="H12" s="28"/>
      <c r="I12" s="26"/>
      <c r="J12" s="26"/>
      <c r="K12" s="26"/>
    </row>
    <row r="13" spans="2:11" x14ac:dyDescent="0.25">
      <c r="B13" s="2" t="s">
        <v>0</v>
      </c>
      <c r="C13" s="9">
        <f>C12+C11+C10+C9+C8+C7+C6</f>
        <v>14475000</v>
      </c>
      <c r="D13" s="9">
        <f>D12+D11+D10+D9+D8+D7+D6</f>
        <v>6301000</v>
      </c>
      <c r="E13" s="9">
        <f>SUM(E6:E12)</f>
        <v>6301000</v>
      </c>
      <c r="F13" s="19">
        <f t="shared" si="0"/>
        <v>27077000</v>
      </c>
    </row>
    <row r="14" spans="2:11" x14ac:dyDescent="0.25">
      <c r="B14" s="2"/>
      <c r="C14" s="9"/>
      <c r="D14" s="9"/>
      <c r="E14" s="9"/>
      <c r="F14" s="42"/>
    </row>
    <row r="15" spans="2:11" x14ac:dyDescent="0.25">
      <c r="B15" s="2" t="s">
        <v>7</v>
      </c>
      <c r="C15" s="1"/>
      <c r="D15" s="1"/>
      <c r="E15" s="1"/>
      <c r="F15" s="1"/>
    </row>
    <row r="16" spans="2:11" x14ac:dyDescent="0.25">
      <c r="B16" s="25" t="s">
        <v>26</v>
      </c>
      <c r="C16" s="25">
        <v>2025</v>
      </c>
      <c r="D16" s="25">
        <v>2026</v>
      </c>
      <c r="E16" s="25">
        <v>2027</v>
      </c>
      <c r="F16" s="4"/>
    </row>
    <row r="17" spans="2:9" x14ac:dyDescent="0.25">
      <c r="B17" s="18" t="s">
        <v>22</v>
      </c>
      <c r="C17" s="6">
        <v>360000</v>
      </c>
      <c r="D17" s="6">
        <v>3000000</v>
      </c>
      <c r="E17" s="6">
        <v>3000000</v>
      </c>
      <c r="F17" s="6">
        <f t="shared" ref="F17:F20" si="1">E17+D17+C17</f>
        <v>6360000</v>
      </c>
    </row>
    <row r="18" spans="2:9" x14ac:dyDescent="0.25">
      <c r="B18" s="3" t="s">
        <v>25</v>
      </c>
      <c r="C18" s="8">
        <v>0</v>
      </c>
      <c r="D18" s="6">
        <v>0</v>
      </c>
      <c r="E18" s="6">
        <v>0</v>
      </c>
      <c r="F18" s="4">
        <f t="shared" si="1"/>
        <v>0</v>
      </c>
      <c r="G18" s="26"/>
      <c r="H18" s="26"/>
      <c r="I18" s="26"/>
    </row>
    <row r="19" spans="2:9" x14ac:dyDescent="0.25">
      <c r="B19" s="3" t="s">
        <v>14</v>
      </c>
      <c r="C19" s="8">
        <v>0</v>
      </c>
      <c r="D19" s="4">
        <v>0</v>
      </c>
      <c r="E19" s="4">
        <v>0</v>
      </c>
      <c r="F19" s="4">
        <f t="shared" si="1"/>
        <v>0</v>
      </c>
      <c r="G19" s="26"/>
      <c r="H19" s="26"/>
      <c r="I19" s="26"/>
    </row>
    <row r="20" spans="2:9" x14ac:dyDescent="0.25">
      <c r="B20" s="36" t="s">
        <v>23</v>
      </c>
      <c r="C20" s="4">
        <v>7415000</v>
      </c>
      <c r="D20" s="4">
        <v>0</v>
      </c>
      <c r="E20" s="8">
        <v>0</v>
      </c>
      <c r="F20" s="4">
        <f t="shared" si="1"/>
        <v>7415000</v>
      </c>
      <c r="G20" s="26"/>
      <c r="H20" s="26"/>
      <c r="I20" s="26"/>
    </row>
    <row r="21" spans="2:9" x14ac:dyDescent="0.25">
      <c r="B21" s="10" t="s">
        <v>16</v>
      </c>
      <c r="C21" s="6">
        <v>3296000</v>
      </c>
      <c r="D21" s="29">
        <v>110000</v>
      </c>
      <c r="E21" s="29">
        <v>0</v>
      </c>
      <c r="F21" s="6">
        <f t="shared" ref="F21" si="2">E21+D21+C21</f>
        <v>3406000</v>
      </c>
      <c r="G21" s="26"/>
      <c r="H21" s="26"/>
      <c r="I21" s="26"/>
    </row>
    <row r="22" spans="2:9" x14ac:dyDescent="0.25">
      <c r="B22" s="16" t="s">
        <v>2</v>
      </c>
      <c r="C22" s="17">
        <f>C20+C19+C18+C17+C21</f>
        <v>11071000</v>
      </c>
      <c r="D22" s="17">
        <f>D21+D20+D19+D18+D17</f>
        <v>3110000</v>
      </c>
      <c r="E22" s="17">
        <f>E21+E20+E19+E18+E17</f>
        <v>3000000</v>
      </c>
      <c r="F22" s="17">
        <f>F21+F20+F19+F18+F17</f>
        <v>17181000</v>
      </c>
    </row>
    <row r="23" spans="2:9" x14ac:dyDescent="0.25">
      <c r="B23" s="37"/>
      <c r="C23" s="9"/>
      <c r="D23" s="9"/>
      <c r="E23" s="9"/>
      <c r="F23" s="9"/>
    </row>
    <row r="24" spans="2:9" x14ac:dyDescent="0.25">
      <c r="B24" s="25" t="s">
        <v>11</v>
      </c>
      <c r="C24" s="4"/>
      <c r="D24" s="4"/>
      <c r="E24" s="4"/>
      <c r="F24" s="40"/>
    </row>
    <row r="25" spans="2:9" x14ac:dyDescent="0.25">
      <c r="B25" s="38" t="s">
        <v>15</v>
      </c>
      <c r="C25" s="39">
        <v>70000</v>
      </c>
      <c r="D25" s="39">
        <v>7000</v>
      </c>
      <c r="E25" s="39">
        <v>0</v>
      </c>
      <c r="F25" s="39">
        <f>C25+D25+E25</f>
        <v>77000</v>
      </c>
    </row>
    <row r="26" spans="2:9" ht="15" customHeight="1" x14ac:dyDescent="0.25">
      <c r="B26" s="5" t="s">
        <v>10</v>
      </c>
      <c r="C26" s="8">
        <v>602000</v>
      </c>
      <c r="D26" s="4">
        <v>700000</v>
      </c>
      <c r="E26" s="4">
        <v>750000</v>
      </c>
      <c r="F26" s="43">
        <f>C26+D26+E26</f>
        <v>2052000</v>
      </c>
    </row>
    <row r="27" spans="2:9" x14ac:dyDescent="0.25">
      <c r="B27" s="3" t="s">
        <v>18</v>
      </c>
      <c r="C27" s="4">
        <v>438000</v>
      </c>
      <c r="D27" s="4">
        <v>450000</v>
      </c>
      <c r="E27" s="4">
        <v>475000</v>
      </c>
      <c r="F27" s="4">
        <f>C27+D27+E27</f>
        <v>1363000</v>
      </c>
    </row>
    <row r="28" spans="2:9" x14ac:dyDescent="0.25">
      <c r="B28" s="3" t="s">
        <v>13</v>
      </c>
      <c r="C28" s="4">
        <v>1350000</v>
      </c>
      <c r="D28" s="4">
        <v>300000</v>
      </c>
      <c r="E28" s="4">
        <v>300000</v>
      </c>
      <c r="F28" s="39">
        <f>C28+D28+E28</f>
        <v>1950000</v>
      </c>
    </row>
    <row r="29" spans="2:9" x14ac:dyDescent="0.25">
      <c r="B29" s="5" t="s">
        <v>12</v>
      </c>
      <c r="C29" s="4">
        <v>100000</v>
      </c>
      <c r="D29" s="4">
        <v>105000</v>
      </c>
      <c r="E29" s="4">
        <v>110000</v>
      </c>
      <c r="F29" s="4">
        <f t="shared" ref="F29:F31" si="3">C29+D29+E29</f>
        <v>315000</v>
      </c>
    </row>
    <row r="30" spans="2:9" ht="16.149999999999999" customHeight="1" x14ac:dyDescent="0.25">
      <c r="B30" s="5" t="s">
        <v>17</v>
      </c>
      <c r="C30" s="4">
        <v>844000</v>
      </c>
      <c r="D30" s="4">
        <v>850000</v>
      </c>
      <c r="E30" s="4">
        <v>860000</v>
      </c>
      <c r="F30" s="6">
        <f t="shared" si="3"/>
        <v>2554000</v>
      </c>
    </row>
    <row r="31" spans="2:9" ht="15.75" customHeight="1" x14ac:dyDescent="0.25">
      <c r="B31" s="36" t="s">
        <v>24</v>
      </c>
      <c r="C31" s="4">
        <v>0</v>
      </c>
      <c r="D31" s="8">
        <v>250000</v>
      </c>
      <c r="E31" s="8">
        <v>250000</v>
      </c>
      <c r="F31" s="6">
        <f t="shared" si="3"/>
        <v>500000</v>
      </c>
    </row>
    <row r="32" spans="2:9" x14ac:dyDescent="0.25">
      <c r="B32" s="20" t="s">
        <v>0</v>
      </c>
      <c r="C32" s="21">
        <f>SUM(C25:C31)</f>
        <v>3404000</v>
      </c>
      <c r="D32" s="21">
        <f>SUM(D25:D31)</f>
        <v>2662000</v>
      </c>
      <c r="E32" s="21">
        <f>SUM(E25:E31)</f>
        <v>2745000</v>
      </c>
      <c r="F32" s="21">
        <f>SUM(F25:F31)</f>
        <v>8811000</v>
      </c>
    </row>
    <row r="33" spans="2:10" x14ac:dyDescent="0.25">
      <c r="B33" s="22" t="s">
        <v>3</v>
      </c>
      <c r="C33" s="23">
        <f>C32+C22</f>
        <v>14475000</v>
      </c>
      <c r="D33" s="23">
        <f>D32+D22</f>
        <v>5772000</v>
      </c>
      <c r="E33" s="23">
        <f>E32+E22</f>
        <v>5745000</v>
      </c>
      <c r="F33" s="23">
        <f>F32+F22</f>
        <v>25992000</v>
      </c>
      <c r="H33" s="1"/>
    </row>
    <row r="34" spans="2:10" x14ac:dyDescent="0.25">
      <c r="B34" s="14"/>
      <c r="C34" s="15"/>
      <c r="D34" s="15"/>
      <c r="E34" s="15"/>
      <c r="F34" s="1"/>
    </row>
    <row r="35" spans="2:10" x14ac:dyDescent="0.25">
      <c r="B35" t="s">
        <v>27</v>
      </c>
      <c r="C35" s="30"/>
      <c r="D35" s="30"/>
      <c r="E35" s="30"/>
      <c r="F35" s="30"/>
    </row>
    <row r="36" spans="2:10" x14ac:dyDescent="0.25">
      <c r="B36" s="32">
        <v>2033038.15</v>
      </c>
      <c r="C36" s="35">
        <f>B36-C12</f>
        <v>772038.14999999991</v>
      </c>
      <c r="D36" s="31">
        <f>C36+D13-D33</f>
        <v>1301038.1500000004</v>
      </c>
      <c r="E36" s="31">
        <f>D36+E13-E33</f>
        <v>1857038.1500000004</v>
      </c>
      <c r="F36" s="26"/>
      <c r="G36" s="26"/>
      <c r="H36" s="26"/>
      <c r="I36" s="26"/>
      <c r="J36" s="26"/>
    </row>
    <row r="37" spans="2:10" x14ac:dyDescent="0.25">
      <c r="C37" s="27"/>
      <c r="D37" s="27"/>
      <c r="F37" s="26"/>
      <c r="G37" s="26"/>
      <c r="H37" s="26"/>
      <c r="I37" s="26"/>
      <c r="J37" s="26"/>
    </row>
    <row r="38" spans="2:10" x14ac:dyDescent="0.25">
      <c r="C38" s="27"/>
      <c r="D38" s="27"/>
      <c r="F38" s="26"/>
      <c r="G38" s="26"/>
      <c r="H38" s="26"/>
      <c r="I38" s="26"/>
      <c r="J38" s="26"/>
    </row>
    <row r="39" spans="2:10" x14ac:dyDescent="0.25">
      <c r="B39" t="s">
        <v>29</v>
      </c>
      <c r="C39" s="27"/>
      <c r="D39" s="27"/>
      <c r="F39" s="26"/>
      <c r="G39" s="26"/>
      <c r="H39" s="26"/>
      <c r="I39" s="26"/>
      <c r="J39" s="26"/>
    </row>
    <row r="40" spans="2:10" x14ac:dyDescent="0.25">
      <c r="B40" t="s">
        <v>30</v>
      </c>
      <c r="F40" s="26"/>
      <c r="G40" s="26"/>
      <c r="H40" s="26"/>
      <c r="I40" s="26"/>
      <c r="J40" s="26"/>
    </row>
    <row r="41" spans="2:10" x14ac:dyDescent="0.25">
      <c r="B41" t="s">
        <v>31</v>
      </c>
      <c r="F41" s="26"/>
      <c r="G41" s="26"/>
      <c r="H41" s="26"/>
      <c r="I41" s="26"/>
      <c r="J41" s="26"/>
    </row>
  </sheetData>
  <pageMargins left="0.25" right="0.25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Michaela Lamačková</cp:lastModifiedBy>
  <cp:lastPrinted>2025-02-19T08:32:18Z</cp:lastPrinted>
  <dcterms:created xsi:type="dcterms:W3CDTF">2013-11-25T16:26:34Z</dcterms:created>
  <dcterms:modified xsi:type="dcterms:W3CDTF">2025-02-20T06:32:47Z</dcterms:modified>
</cp:coreProperties>
</file>